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exas_2d\60670387_TWDB_DMF_BrazosRiver1_BLE\400_PRODUCTION\Engineering\DMF_BrazosRiver1\WorkAreas\DMF3\Hydrology\Calibration\"/>
    </mc:Choice>
  </mc:AlternateContent>
  <xr:revisionPtr revIDLastSave="0" documentId="13_ncr:1_{991915BE-B4FF-4A16-B9C3-0E610D1E4E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N_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5" l="1"/>
  <c r="I11" i="5"/>
  <c r="I10" i="5"/>
  <c r="I9" i="5"/>
  <c r="I8" i="5"/>
  <c r="I7" i="5"/>
  <c r="I6" i="5"/>
  <c r="I5" i="5"/>
  <c r="I4" i="5"/>
</calcChain>
</file>

<file path=xl/sharedStrings.xml><?xml version="1.0" encoding="utf-8"?>
<sst xmlns="http://schemas.openxmlformats.org/spreadsheetml/2006/main" count="32" uniqueCount="32">
  <si>
    <t xml:space="preserve">StreamStats Locations </t>
  </si>
  <si>
    <t>2D Model Results</t>
  </si>
  <si>
    <t>% Difference</t>
  </si>
  <si>
    <t>Regression Estimates</t>
  </si>
  <si>
    <t>Drainage Area (sq. mi)</t>
  </si>
  <si>
    <t>Flow (cfs)</t>
  </si>
  <si>
    <t>Basin 2</t>
  </si>
  <si>
    <t>Basin 3</t>
  </si>
  <si>
    <t>Basin 4</t>
  </si>
  <si>
    <t>Basin 5</t>
  </si>
  <si>
    <t>Basin 6</t>
  </si>
  <si>
    <t>Basin 7</t>
  </si>
  <si>
    <t>Basin 8</t>
  </si>
  <si>
    <t>Basin 9</t>
  </si>
  <si>
    <t>Basin 10</t>
  </si>
  <si>
    <t>- Error Bar</t>
  </si>
  <si>
    <t>+ Error Bar</t>
  </si>
  <si>
    <t>0</t>
  </si>
  <si>
    <t>Eqn from SIR 2009</t>
  </si>
  <si>
    <t>Lower Limit   1%PAC</t>
  </si>
  <si>
    <t>Upper Limit  1%PAC</t>
  </si>
  <si>
    <t>Location</t>
  </si>
  <si>
    <t xml:space="preserve"> 100°49'39.173"W  32°50'8.247"N</t>
  </si>
  <si>
    <t xml:space="preserve"> 100°41'37.223"W  32°58'12.873"N</t>
  </si>
  <si>
    <t xml:space="preserve"> 100°40'36.402"W  32°51'3.273"N</t>
  </si>
  <si>
    <t xml:space="preserve"> 100°38'37.665"W  32°55'20.826"N</t>
  </si>
  <si>
    <t xml:space="preserve"> 100°46'5.445"W  32°59'25.173"N</t>
  </si>
  <si>
    <t xml:space="preserve"> 100°42'4.182"W  32°51'25.271"N</t>
  </si>
  <si>
    <t>100°35'54.91"W  32°57'36.094"N</t>
  </si>
  <si>
    <t xml:space="preserve"> 100°53'24.297"W  33°5'24.132"N</t>
  </si>
  <si>
    <t xml:space="preserve"> 100°47'19.999"W  32°51'36.275"N</t>
  </si>
  <si>
    <t>regression analysis Q 1% (cfs)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</si>
</sst>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49" fontId="0" fillId="0" borderId="1" xfId="0" applyNumberFormat="1" applyFont="1" applyBorder="1"/>
    <xf numFmtId="0" fontId="0" fillId="0" borderId="1" xfId="0" applyFill="1" applyBorder="1" applyAlignment="1">
      <alignment horizontal="center"/>
    </xf>
    <xf numFmtId="43" fontId="0" fillId="0" borderId="1" xfId="0" applyNumberFormat="1" applyBorder="1"/>
    <xf numFmtId="164" fontId="1" fillId="0" borderId="1" xfId="1" applyNumberFormat="1" applyFont="1" applyBorder="1"/>
    <xf numFmtId="2" fontId="0" fillId="0" borderId="1" xfId="0" applyNumberForma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/>
    <xf numFmtId="0" fontId="0" fillId="0" borderId="1" xfId="0" applyFill="1" applyBorder="1"/>
    <xf numFmtId="2" fontId="0" fillId="0" borderId="1" xfId="0" applyNumberFormat="1" applyFont="1" applyFill="1" applyBorder="1" applyAlignment="1">
      <alignment horizontal="center"/>
    </xf>
    <xf numFmtId="164" fontId="1" fillId="0" borderId="1" xfId="1" applyNumberFormat="1" applyFont="1" applyFill="1" applyBorder="1"/>
    <xf numFmtId="0" fontId="0" fillId="0" borderId="1" xfId="0" applyFont="1" applyFill="1" applyBorder="1"/>
    <xf numFmtId="165" fontId="0" fillId="0" borderId="6" xfId="2" applyNumberFormat="1" applyFont="1" applyBorder="1"/>
    <xf numFmtId="49" fontId="0" fillId="0" borderId="4" xfId="0" applyNumberFormat="1" applyFont="1" applyBorder="1"/>
    <xf numFmtId="2" fontId="0" fillId="0" borderId="4" xfId="0" applyNumberFormat="1" applyFont="1" applyFill="1" applyBorder="1" applyAlignment="1">
      <alignment horizontal="center"/>
    </xf>
    <xf numFmtId="43" fontId="0" fillId="0" borderId="4" xfId="0" applyNumberFormat="1" applyBorder="1"/>
    <xf numFmtId="164" fontId="1" fillId="0" borderId="4" xfId="1" applyNumberFormat="1" applyFont="1" applyBorder="1"/>
    <xf numFmtId="165" fontId="0" fillId="0" borderId="2" xfId="2" applyNumberFormat="1" applyFont="1" applyBorder="1"/>
    <xf numFmtId="0" fontId="4" fillId="0" borderId="5" xfId="0" applyFont="1" applyBorder="1"/>
    <xf numFmtId="0" fontId="4" fillId="0" borderId="3" xfId="0" applyFont="1" applyBorder="1"/>
    <xf numFmtId="49" fontId="5" fillId="0" borderId="4" xfId="0" applyNumberFormat="1" applyFont="1" applyBorder="1"/>
    <xf numFmtId="2" fontId="5" fillId="0" borderId="4" xfId="0" applyNumberFormat="1" applyFont="1" applyFill="1" applyBorder="1" applyAlignment="1">
      <alignment horizontal="center"/>
    </xf>
    <xf numFmtId="164" fontId="5" fillId="0" borderId="4" xfId="1" applyNumberFormat="1" applyFont="1" applyBorder="1"/>
    <xf numFmtId="165" fontId="5" fillId="0" borderId="2" xfId="2" applyNumberFormat="1" applyFont="1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9" xfId="0" applyBorder="1"/>
    <xf numFmtId="3" fontId="0" fillId="0" borderId="0" xfId="0" applyNumberFormat="1"/>
    <xf numFmtId="3" fontId="0" fillId="0" borderId="1" xfId="0" applyNumberFormat="1" applyBorder="1"/>
    <xf numFmtId="0" fontId="0" fillId="0" borderId="0" xfId="0" applyFill="1"/>
    <xf numFmtId="4" fontId="0" fillId="0" borderId="1" xfId="0" applyNumberForma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Regression Analysis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Regression Analysis Flows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0"/>
            <c:val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CN_2!$K$4:$K$12</c:f>
                <c:numCache>
                  <c:formatCode>General</c:formatCode>
                  <c:ptCount val="9"/>
                  <c:pt idx="0">
                    <c:v>34551.19</c:v>
                  </c:pt>
                  <c:pt idx="1">
                    <c:v>22762.81</c:v>
                  </c:pt>
                  <c:pt idx="2">
                    <c:v>10406.19</c:v>
                  </c:pt>
                  <c:pt idx="3">
                    <c:v>9638.57</c:v>
                  </c:pt>
                  <c:pt idx="4">
                    <c:v>15758.12</c:v>
                  </c:pt>
                  <c:pt idx="5">
                    <c:v>9151.15</c:v>
                  </c:pt>
                  <c:pt idx="6">
                    <c:v>7947.11</c:v>
                  </c:pt>
                  <c:pt idx="7">
                    <c:v>21213.8</c:v>
                  </c:pt>
                  <c:pt idx="8">
                    <c:v>28112.16</c:v>
                  </c:pt>
                </c:numCache>
              </c:numRef>
            </c:plus>
            <c:minus>
              <c:numRef>
                <c:f>CN_2!$J$4:$J$12</c:f>
                <c:numCache>
                  <c:formatCode>General</c:formatCode>
                  <c:ptCount val="9"/>
                  <c:pt idx="0">
                    <c:v>6707.14</c:v>
                  </c:pt>
                  <c:pt idx="1">
                    <c:v>4312.6000000000004</c:v>
                  </c:pt>
                  <c:pt idx="2">
                    <c:v>1947.04</c:v>
                  </c:pt>
                  <c:pt idx="3">
                    <c:v>1774.33</c:v>
                  </c:pt>
                  <c:pt idx="4">
                    <c:v>3000.64</c:v>
                  </c:pt>
                  <c:pt idx="5">
                    <c:v>1685.97</c:v>
                  </c:pt>
                  <c:pt idx="6">
                    <c:v>1451.32</c:v>
                  </c:pt>
                  <c:pt idx="7">
                    <c:v>4033.58</c:v>
                  </c:pt>
                  <c:pt idx="8">
                    <c:v>5479.41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CN_2!$D$4:$D$12</c:f>
              <c:numCache>
                <c:formatCode>0.00</c:formatCode>
                <c:ptCount val="9"/>
                <c:pt idx="0">
                  <c:v>60.040306434599998</c:v>
                </c:pt>
                <c:pt idx="1">
                  <c:v>35.4899936602</c:v>
                </c:pt>
                <c:pt idx="2">
                  <c:v>9.5745937993800005</c:v>
                </c:pt>
                <c:pt idx="3">
                  <c:v>10.7058944661</c:v>
                </c:pt>
                <c:pt idx="4" formatCode="General">
                  <c:v>17.030872390500001</c:v>
                </c:pt>
                <c:pt idx="5">
                  <c:v>9.5325724486300007</c:v>
                </c:pt>
                <c:pt idx="6">
                  <c:v>7.2133409959600003</c:v>
                </c:pt>
                <c:pt idx="7">
                  <c:v>34.207949646800003</c:v>
                </c:pt>
                <c:pt idx="8">
                  <c:v>36.225661523600003</c:v>
                </c:pt>
              </c:numCache>
            </c:numRef>
          </c:xVal>
          <c:yVal>
            <c:numRef>
              <c:f>CN_2!$F$4:$F$12</c:f>
              <c:numCache>
                <c:formatCode>_(* #,##0_);_(* \(#,##0\);_(* "-"??_);_(@_)</c:formatCode>
                <c:ptCount val="9"/>
                <c:pt idx="0">
                  <c:v>11441</c:v>
                </c:pt>
                <c:pt idx="1">
                  <c:v>7537</c:v>
                </c:pt>
                <c:pt idx="2">
                  <c:v>3446</c:v>
                </c:pt>
                <c:pt idx="3">
                  <c:v>3192</c:v>
                </c:pt>
                <c:pt idx="4">
                  <c:v>5218</c:v>
                </c:pt>
                <c:pt idx="5">
                  <c:v>3030</c:v>
                </c:pt>
                <c:pt idx="6">
                  <c:v>2632</c:v>
                </c:pt>
                <c:pt idx="7">
                  <c:v>7025</c:v>
                </c:pt>
                <c:pt idx="8">
                  <c:v>9309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C7-4202-BC70-431D7C6CE5C1}"/>
            </c:ext>
          </c:extLst>
        </c:ser>
        <c:ser>
          <c:idx val="1"/>
          <c:order val="1"/>
          <c:tx>
            <c:v>HEC-RAS Peak Discharge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CN_2!$D$4:$D$12</c:f>
              <c:numCache>
                <c:formatCode>0.00</c:formatCode>
                <c:ptCount val="9"/>
                <c:pt idx="0">
                  <c:v>60.040306434599998</c:v>
                </c:pt>
                <c:pt idx="1">
                  <c:v>35.4899936602</c:v>
                </c:pt>
                <c:pt idx="2">
                  <c:v>9.5745937993800005</c:v>
                </c:pt>
                <c:pt idx="3">
                  <c:v>10.7058944661</c:v>
                </c:pt>
                <c:pt idx="4" formatCode="General">
                  <c:v>17.030872390500001</c:v>
                </c:pt>
                <c:pt idx="5">
                  <c:v>9.5325724486300007</c:v>
                </c:pt>
                <c:pt idx="6">
                  <c:v>7.2133409959600003</c:v>
                </c:pt>
                <c:pt idx="7">
                  <c:v>34.207949646800003</c:v>
                </c:pt>
                <c:pt idx="8">
                  <c:v>36.225661523600003</c:v>
                </c:pt>
              </c:numCache>
            </c:numRef>
          </c:xVal>
          <c:yVal>
            <c:numRef>
              <c:f>CN_2!$H$4:$H$12</c:f>
              <c:numCache>
                <c:formatCode>General</c:formatCode>
                <c:ptCount val="9"/>
                <c:pt idx="0">
                  <c:v>19257</c:v>
                </c:pt>
                <c:pt idx="1">
                  <c:v>7113</c:v>
                </c:pt>
                <c:pt idx="2">
                  <c:v>2823</c:v>
                </c:pt>
                <c:pt idx="3">
                  <c:v>2553</c:v>
                </c:pt>
                <c:pt idx="4">
                  <c:v>4408</c:v>
                </c:pt>
                <c:pt idx="5">
                  <c:v>2384</c:v>
                </c:pt>
                <c:pt idx="6">
                  <c:v>1654</c:v>
                </c:pt>
                <c:pt idx="7">
                  <c:v>9960</c:v>
                </c:pt>
                <c:pt idx="8">
                  <c:v>13293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C7-4202-BC70-431D7C6CE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886016"/>
        <c:axId val="338572416"/>
      </c:scatterChart>
      <c:valAx>
        <c:axId val="338886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Drainage Area</a:t>
                </a:r>
                <a:r>
                  <a:rPr lang="en-US" baseline="0"/>
                  <a:t> (Sq miles)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572416"/>
        <c:crosses val="autoZero"/>
        <c:crossBetween val="midCat"/>
      </c:valAx>
      <c:valAx>
        <c:axId val="3385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88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21</xdr:row>
      <xdr:rowOff>95250</xdr:rowOff>
    </xdr:from>
    <xdr:to>
      <xdr:col>14</xdr:col>
      <xdr:colOff>484095</xdr:colOff>
      <xdr:row>52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23" displayName="Table223" ref="B3:L20" totalsRowShown="0" headerRowDxfId="11" headerRowBorderDxfId="10" tableBorderDxfId="9" totalsRowBorderDxfId="8">
  <autoFilter ref="B3:L20" xr:uid="{00000000-0009-0000-0100-000002000000}"/>
  <sortState xmlns:xlrd2="http://schemas.microsoft.com/office/spreadsheetml/2017/richdata2" ref="B12:J23">
    <sortCondition ref="D8:D20"/>
  </sortState>
  <tableColumns count="11">
    <tableColumn id="2" xr3:uid="{00000000-0010-0000-0000-000002000000}" name="StreamStats Locations " dataDxfId="7"/>
    <tableColumn id="12" xr3:uid="{00000000-0010-0000-0000-00000C000000}" name="Location" dataDxfId="6"/>
    <tableColumn id="3" xr3:uid="{00000000-0010-0000-0000-000003000000}" name="Drainage Area (sq. mi)" dataDxfId="5"/>
    <tableColumn id="4" xr3:uid="{00000000-0010-0000-0000-000004000000}" name="Lower Limit   1%PAC" dataDxfId="4">
      <calculatedColumnFormula>Table223[[#This Row],[regression analysis Q 1% (cfs)]]*(1-0.652)</calculatedColumnFormula>
    </tableColumn>
    <tableColumn id="5" xr3:uid="{00000000-0010-0000-0000-000005000000}" name="regression analysis Q 1% (cfs)" dataDxfId="3"/>
    <tableColumn id="6" xr3:uid="{00000000-0010-0000-0000-000006000000}" name="Upper Limit  1%PAC" dataDxfId="2">
      <calculatedColumnFormula>Table223[[#This Row],[regression analysis Q 1% (cfs)]]*1.652</calculatedColumnFormula>
    </tableColumn>
    <tableColumn id="7" xr3:uid="{00000000-0010-0000-0000-000007000000}" name="Flow (cfs)" dataDxfId="1"/>
    <tableColumn id="8" xr3:uid="{00000000-0010-0000-0000-000008000000}" name="% Difference" dataDxfId="0">
      <calculatedColumnFormula>(Table223[[#This Row],[Flow (cfs)]]-Table223[[#This Row],[regression analysis Q 1% (cfs)]])/Table223[[#This Row],[regression analysis Q 1% (cfs)]]</calculatedColumnFormula>
    </tableColumn>
    <tableColumn id="9" xr3:uid="{00000000-0010-0000-0000-000009000000}" name="- Error Bar"/>
    <tableColumn id="10" xr3:uid="{00000000-0010-0000-0000-00000A000000}" name="+ Error Bar"/>
    <tableColumn id="11" xr3:uid="{00000000-0010-0000-0000-00000B000000}" name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0"/>
  <sheetViews>
    <sheetView tabSelected="1" topLeftCell="A13" workbookViewId="0">
      <selection activeCell="C3" sqref="C3"/>
    </sheetView>
  </sheetViews>
  <sheetFormatPr defaultRowHeight="15" x14ac:dyDescent="0.25"/>
  <cols>
    <col min="1" max="1" width="16.140625" customWidth="1"/>
    <col min="2" max="3" width="26.7109375" customWidth="1"/>
    <col min="4" max="4" width="22.7109375" customWidth="1"/>
    <col min="5" max="5" width="19.28515625" customWidth="1"/>
    <col min="6" max="6" width="22.85546875" customWidth="1"/>
    <col min="7" max="7" width="13.5703125" customWidth="1"/>
    <col min="8" max="8" width="16.7109375" customWidth="1"/>
    <col min="9" max="9" width="20.140625" customWidth="1"/>
    <col min="11" max="11" width="17.140625" customWidth="1"/>
  </cols>
  <sheetData>
    <row r="2" spans="2:18" x14ac:dyDescent="0.25">
      <c r="B2" s="34" t="s">
        <v>3</v>
      </c>
      <c r="C2" s="35"/>
      <c r="D2" s="35"/>
      <c r="E2" s="35"/>
      <c r="F2" s="35"/>
      <c r="G2" s="36"/>
      <c r="H2" s="34" t="s">
        <v>1</v>
      </c>
      <c r="I2" s="36"/>
      <c r="J2" s="37" t="s">
        <v>18</v>
      </c>
      <c r="K2" s="38"/>
      <c r="N2" s="32"/>
      <c r="O2" s="32"/>
      <c r="P2" s="32"/>
      <c r="Q2" s="32"/>
      <c r="R2" s="30"/>
    </row>
    <row r="3" spans="2:18" x14ac:dyDescent="0.25">
      <c r="B3" s="21" t="s">
        <v>0</v>
      </c>
      <c r="C3" s="21" t="s">
        <v>21</v>
      </c>
      <c r="D3" s="21" t="s">
        <v>4</v>
      </c>
      <c r="E3" s="21" t="s">
        <v>19</v>
      </c>
      <c r="F3" s="21" t="s">
        <v>31</v>
      </c>
      <c r="G3" s="21" t="s">
        <v>20</v>
      </c>
      <c r="H3" s="21" t="s">
        <v>5</v>
      </c>
      <c r="I3" s="22" t="s">
        <v>2</v>
      </c>
      <c r="J3" s="29" t="s">
        <v>15</v>
      </c>
      <c r="K3" s="29" t="s">
        <v>16</v>
      </c>
      <c r="L3" s="29" t="s">
        <v>17</v>
      </c>
      <c r="N3" s="32"/>
      <c r="O3" s="32"/>
      <c r="P3" s="32"/>
      <c r="Q3" s="32"/>
      <c r="R3" s="30"/>
    </row>
    <row r="4" spans="2:18" x14ac:dyDescent="0.25">
      <c r="B4" s="3" t="s">
        <v>6</v>
      </c>
      <c r="C4" s="3" t="s">
        <v>22</v>
      </c>
      <c r="D4" s="7">
        <v>60.040306434599998</v>
      </c>
      <c r="E4" s="5">
        <v>6707.14</v>
      </c>
      <c r="F4" s="6">
        <v>11441</v>
      </c>
      <c r="G4" s="31">
        <v>34551.19</v>
      </c>
      <c r="H4" s="1">
        <v>19257</v>
      </c>
      <c r="I4" s="15">
        <f>(Table223[[#This Row],[Flow (cfs)]]-Table223[[#This Row],[regression analysis Q 1% (cfs)]])/Table223[[#This Row],[regression analysis Q 1% (cfs)]]</f>
        <v>0.68315706668997467</v>
      </c>
      <c r="J4" s="30">
        <v>6707.14</v>
      </c>
      <c r="K4" s="30">
        <v>34551.19</v>
      </c>
      <c r="N4" s="32"/>
      <c r="O4" s="32"/>
      <c r="P4" s="32"/>
      <c r="Q4" s="32"/>
      <c r="R4" s="30"/>
    </row>
    <row r="5" spans="2:18" x14ac:dyDescent="0.25">
      <c r="B5" s="3" t="s">
        <v>7</v>
      </c>
      <c r="C5" s="3" t="s">
        <v>23</v>
      </c>
      <c r="D5" s="12">
        <v>35.4899936602</v>
      </c>
      <c r="E5" s="5">
        <v>4312.6000000000004</v>
      </c>
      <c r="F5" s="6">
        <v>7537</v>
      </c>
      <c r="G5" s="33">
        <v>22762.81</v>
      </c>
      <c r="H5" s="1">
        <v>7113</v>
      </c>
      <c r="I5" s="15">
        <f>(Table223[[#This Row],[Flow (cfs)]]-Table223[[#This Row],[regression analysis Q 1% (cfs)]])/Table223[[#This Row],[regression analysis Q 1% (cfs)]]</f>
        <v>-5.6255804696828976E-2</v>
      </c>
      <c r="J5" s="30">
        <v>4312.6000000000004</v>
      </c>
      <c r="K5" s="30">
        <v>22762.81</v>
      </c>
      <c r="N5" s="32"/>
      <c r="O5" s="32"/>
      <c r="P5" s="32"/>
      <c r="Q5" s="32"/>
      <c r="R5" s="30"/>
    </row>
    <row r="6" spans="2:18" x14ac:dyDescent="0.25">
      <c r="B6" s="3" t="s">
        <v>8</v>
      </c>
      <c r="C6" s="3" t="s">
        <v>24</v>
      </c>
      <c r="D6" s="8">
        <v>9.5745937993800005</v>
      </c>
      <c r="E6" s="5">
        <v>1947.04</v>
      </c>
      <c r="F6" s="9">
        <v>3446</v>
      </c>
      <c r="G6" s="33">
        <v>10406.19</v>
      </c>
      <c r="H6" s="10">
        <v>2823</v>
      </c>
      <c r="I6" s="15">
        <f>(Table223[[#This Row],[Flow (cfs)]]-Table223[[#This Row],[regression analysis Q 1% (cfs)]])/Table223[[#This Row],[regression analysis Q 1% (cfs)]]</f>
        <v>-0.1807893209518282</v>
      </c>
      <c r="J6" s="30">
        <v>1947.04</v>
      </c>
      <c r="K6" s="30">
        <v>10406.19</v>
      </c>
      <c r="N6" s="32"/>
      <c r="O6" s="32"/>
      <c r="P6" s="32"/>
      <c r="Q6" s="32"/>
      <c r="R6" s="30"/>
    </row>
    <row r="7" spans="2:18" x14ac:dyDescent="0.25">
      <c r="B7" s="3" t="s">
        <v>9</v>
      </c>
      <c r="C7" s="3" t="s">
        <v>25</v>
      </c>
      <c r="D7" s="7">
        <v>10.7058944661</v>
      </c>
      <c r="E7" s="5">
        <v>1774.33</v>
      </c>
      <c r="F7" s="6">
        <v>3192</v>
      </c>
      <c r="G7" s="33">
        <v>9638.57</v>
      </c>
      <c r="H7" s="1">
        <v>2553</v>
      </c>
      <c r="I7" s="15">
        <f>(Table223[[#This Row],[Flow (cfs)]]-Table223[[#This Row],[regression analysis Q 1% (cfs)]])/Table223[[#This Row],[regression analysis Q 1% (cfs)]]</f>
        <v>-0.20018796992481203</v>
      </c>
      <c r="J7" s="30">
        <v>1774.33</v>
      </c>
      <c r="K7" s="30">
        <v>9638.57</v>
      </c>
      <c r="N7" s="32"/>
      <c r="O7" s="32"/>
      <c r="P7" s="32"/>
      <c r="Q7" s="32"/>
      <c r="R7" s="30"/>
    </row>
    <row r="8" spans="2:18" x14ac:dyDescent="0.25">
      <c r="B8" s="3" t="s">
        <v>10</v>
      </c>
      <c r="C8" s="3" t="s">
        <v>26</v>
      </c>
      <c r="D8" s="4">
        <v>17.030872390500001</v>
      </c>
      <c r="E8" s="5">
        <v>3000.64</v>
      </c>
      <c r="F8" s="6">
        <v>5218</v>
      </c>
      <c r="G8" s="33">
        <v>15758.12</v>
      </c>
      <c r="H8" s="1">
        <v>4408</v>
      </c>
      <c r="I8" s="15">
        <f>(Table223[[#This Row],[Flow (cfs)]]-Table223[[#This Row],[regression analysis Q 1% (cfs)]])/Table223[[#This Row],[regression analysis Q 1% (cfs)]]</f>
        <v>-0.15523188961287851</v>
      </c>
      <c r="J8" s="30">
        <v>3000.64</v>
      </c>
      <c r="K8" s="30">
        <v>15758.12</v>
      </c>
      <c r="N8" s="32"/>
      <c r="O8" s="32"/>
      <c r="P8" s="32"/>
      <c r="Q8" s="32"/>
      <c r="R8" s="30"/>
    </row>
    <row r="9" spans="2:18" x14ac:dyDescent="0.25">
      <c r="B9" s="3" t="s">
        <v>11</v>
      </c>
      <c r="C9" s="3" t="s">
        <v>27</v>
      </c>
      <c r="D9" s="7">
        <v>9.5325724486300007</v>
      </c>
      <c r="E9" s="5">
        <v>1685.97</v>
      </c>
      <c r="F9" s="6">
        <v>3030</v>
      </c>
      <c r="G9" s="33">
        <v>9151.15</v>
      </c>
      <c r="H9" s="1">
        <v>2384</v>
      </c>
      <c r="I9" s="15">
        <f>(Table223[[#This Row],[Flow (cfs)]]-Table223[[#This Row],[regression analysis Q 1% (cfs)]])/Table223[[#This Row],[regression analysis Q 1% (cfs)]]</f>
        <v>-0.21320132013201321</v>
      </c>
      <c r="J9" s="30">
        <v>1685.97</v>
      </c>
      <c r="K9" s="30">
        <v>9151.15</v>
      </c>
      <c r="N9" s="32"/>
      <c r="O9" s="32"/>
      <c r="P9" s="32"/>
      <c r="Q9" s="32"/>
      <c r="R9" s="30"/>
    </row>
    <row r="10" spans="2:18" x14ac:dyDescent="0.25">
      <c r="B10" s="3" t="s">
        <v>12</v>
      </c>
      <c r="C10" s="3" t="s">
        <v>28</v>
      </c>
      <c r="D10" s="7">
        <v>7.2133409959600003</v>
      </c>
      <c r="E10" s="5">
        <v>1451.32</v>
      </c>
      <c r="F10" s="6">
        <v>2632</v>
      </c>
      <c r="G10" s="33">
        <v>7947.11</v>
      </c>
      <c r="H10" s="11">
        <v>1654</v>
      </c>
      <c r="I10" s="15">
        <f>(Table223[[#This Row],[Flow (cfs)]]-Table223[[#This Row],[regression analysis Q 1% (cfs)]])/Table223[[#This Row],[regression analysis Q 1% (cfs)]]</f>
        <v>-0.37158054711246202</v>
      </c>
      <c r="J10" s="30">
        <v>1451.32</v>
      </c>
      <c r="K10" s="30">
        <v>7947.11</v>
      </c>
      <c r="N10" s="32"/>
      <c r="O10" s="32"/>
      <c r="P10" s="32"/>
      <c r="Q10" s="32"/>
      <c r="R10" s="30"/>
    </row>
    <row r="11" spans="2:18" x14ac:dyDescent="0.25">
      <c r="B11" s="3" t="s">
        <v>13</v>
      </c>
      <c r="C11" s="3" t="s">
        <v>29</v>
      </c>
      <c r="D11" s="7">
        <v>34.207949646800003</v>
      </c>
      <c r="E11" s="5">
        <v>4033.58</v>
      </c>
      <c r="F11" s="6">
        <v>7025</v>
      </c>
      <c r="G11" s="33">
        <v>21213.8</v>
      </c>
      <c r="H11" s="1">
        <v>9960</v>
      </c>
      <c r="I11" s="15">
        <f>(Table223[[#This Row],[Flow (cfs)]]-Table223[[#This Row],[regression analysis Q 1% (cfs)]])/Table223[[#This Row],[regression analysis Q 1% (cfs)]]</f>
        <v>0.41779359430604984</v>
      </c>
      <c r="J11" s="30">
        <v>4033.58</v>
      </c>
      <c r="K11" s="30">
        <v>21213.8</v>
      </c>
      <c r="N11" s="32"/>
      <c r="O11" s="32"/>
      <c r="P11" s="32"/>
      <c r="Q11" s="32"/>
    </row>
    <row r="12" spans="2:18" x14ac:dyDescent="0.25">
      <c r="B12" s="3" t="s">
        <v>14</v>
      </c>
      <c r="C12" s="3" t="s">
        <v>30</v>
      </c>
      <c r="D12" s="12">
        <v>36.225661523600003</v>
      </c>
      <c r="E12" s="5">
        <v>5479.41</v>
      </c>
      <c r="F12" s="13">
        <v>9309</v>
      </c>
      <c r="G12" s="33">
        <v>28112.16</v>
      </c>
      <c r="H12" s="14">
        <v>13293</v>
      </c>
      <c r="I12" s="15">
        <f>(Table223[[#This Row],[Flow (cfs)]]-Table223[[#This Row],[regression analysis Q 1% (cfs)]])/Table223[[#This Row],[regression analysis Q 1% (cfs)]]</f>
        <v>0.42797292942313891</v>
      </c>
      <c r="J12" s="30">
        <v>5479.41</v>
      </c>
      <c r="K12" s="30">
        <v>28112.16</v>
      </c>
      <c r="N12" s="32"/>
      <c r="O12" s="32"/>
      <c r="P12" s="32"/>
      <c r="Q12" s="32"/>
    </row>
    <row r="13" spans="2:18" x14ac:dyDescent="0.25">
      <c r="B13" s="3"/>
      <c r="C13" s="3"/>
      <c r="D13" s="12"/>
      <c r="E13" s="5"/>
      <c r="F13" s="6"/>
      <c r="G13" s="27"/>
      <c r="H13" s="1"/>
      <c r="I13" s="15"/>
      <c r="N13" s="32"/>
      <c r="O13" s="32"/>
      <c r="P13" s="32"/>
      <c r="Q13" s="32"/>
    </row>
    <row r="14" spans="2:18" x14ac:dyDescent="0.25">
      <c r="B14" s="16"/>
      <c r="C14" s="16"/>
      <c r="D14" s="17"/>
      <c r="E14" s="18"/>
      <c r="F14" s="19"/>
      <c r="G14" s="28"/>
      <c r="H14" s="2"/>
      <c r="I14" s="20"/>
      <c r="N14" s="32"/>
      <c r="O14" s="32"/>
      <c r="P14" s="32"/>
      <c r="Q14" s="32"/>
    </row>
    <row r="15" spans="2:18" x14ac:dyDescent="0.25">
      <c r="B15" s="3"/>
      <c r="C15" s="16"/>
      <c r="D15" s="24"/>
      <c r="E15" s="18"/>
      <c r="F15" s="25"/>
      <c r="G15" s="28"/>
      <c r="H15" s="2"/>
      <c r="I15" s="26"/>
      <c r="N15" s="32"/>
      <c r="O15" s="32"/>
      <c r="P15" s="32"/>
      <c r="Q15" s="32"/>
    </row>
    <row r="16" spans="2:18" x14ac:dyDescent="0.25">
      <c r="B16" s="3"/>
      <c r="C16" s="16"/>
      <c r="D16" s="24"/>
      <c r="E16" s="18"/>
      <c r="F16" s="25"/>
      <c r="G16" s="28"/>
      <c r="H16" s="2"/>
      <c r="I16" s="26"/>
      <c r="N16" s="32"/>
      <c r="O16" s="32"/>
      <c r="P16" s="32"/>
      <c r="Q16" s="32"/>
    </row>
    <row r="17" spans="2:17" x14ac:dyDescent="0.25">
      <c r="B17" s="3"/>
      <c r="C17" s="16"/>
      <c r="D17" s="24"/>
      <c r="E17" s="18"/>
      <c r="F17" s="25"/>
      <c r="G17" s="28"/>
      <c r="H17" s="2"/>
      <c r="I17" s="26"/>
      <c r="N17" s="32"/>
      <c r="O17" s="32"/>
      <c r="P17" s="32"/>
      <c r="Q17" s="32"/>
    </row>
    <row r="18" spans="2:17" x14ac:dyDescent="0.25">
      <c r="B18" s="3"/>
      <c r="C18" s="16"/>
      <c r="D18" s="24"/>
      <c r="E18" s="18"/>
      <c r="F18" s="25"/>
      <c r="G18" s="28"/>
      <c r="H18" s="2"/>
      <c r="I18" s="26"/>
      <c r="N18" s="32"/>
      <c r="O18" s="32"/>
      <c r="P18" s="32"/>
      <c r="Q18" s="32"/>
    </row>
    <row r="19" spans="2:17" x14ac:dyDescent="0.25">
      <c r="B19" s="23"/>
      <c r="C19" s="23"/>
      <c r="D19" s="24"/>
      <c r="E19" s="18"/>
      <c r="F19" s="25"/>
      <c r="G19" s="28"/>
      <c r="H19" s="2"/>
      <c r="I19" s="26"/>
    </row>
    <row r="20" spans="2:17" x14ac:dyDescent="0.25">
      <c r="B20" s="23"/>
      <c r="C20" s="23"/>
      <c r="D20" s="24"/>
      <c r="E20" s="18"/>
      <c r="F20" s="25"/>
      <c r="G20" s="28"/>
      <c r="H20" s="2"/>
      <c r="I20" s="26"/>
    </row>
  </sheetData>
  <mergeCells count="3">
    <mergeCell ref="B2:G2"/>
    <mergeCell ref="J2:K2"/>
    <mergeCell ref="H2:I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Hayden H.</dc:creator>
  <cp:lastModifiedBy>Rahaman, Mafuzur</cp:lastModifiedBy>
  <dcterms:created xsi:type="dcterms:W3CDTF">2020-07-13T17:54:51Z</dcterms:created>
  <dcterms:modified xsi:type="dcterms:W3CDTF">2023-05-25T20:11:22Z</dcterms:modified>
</cp:coreProperties>
</file>