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1565-f01\shared_projects\177311603\studies\HUC12110101_nuecesheadwaters\production\engineering_riverine\hydrology\regression_analysis\Discharge_Regression_Omega\"/>
    </mc:Choice>
  </mc:AlternateContent>
  <xr:revisionPtr revIDLastSave="0" documentId="13_ncr:1_{A5797501-0806-4D15-8C41-1120125D580D}" xr6:coauthVersionLast="47" xr6:coauthVersionMax="47" xr10:uidLastSave="{00000000-0000-0000-0000-000000000000}"/>
  <bookViews>
    <workbookView xWindow="13995" yWindow="-16380" windowWidth="29040" windowHeight="15840" xr2:uid="{5A9AE053-14A8-4BE1-A7FC-835FC78EC4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 l="1"/>
  <c r="C18" i="1" s="1"/>
  <c r="E18" i="1" s="1"/>
  <c r="D18" i="1" l="1"/>
  <c r="C19" i="1"/>
  <c r="C30" i="1" s="1"/>
  <c r="C25" i="1"/>
  <c r="C34" i="1" s="1"/>
  <c r="C17" i="1"/>
  <c r="E17" i="1" s="1"/>
  <c r="C20" i="1"/>
  <c r="C31" i="1" s="1"/>
  <c r="C22" i="1"/>
  <c r="C33" i="1" s="1"/>
  <c r="C24" i="1"/>
  <c r="E24" i="1" s="1"/>
  <c r="C21" i="1"/>
  <c r="C32" i="1" s="1"/>
  <c r="C23" i="1"/>
  <c r="D23" i="1" s="1"/>
  <c r="D17" i="1" l="1"/>
  <c r="D25" i="1"/>
  <c r="D34" i="1" s="1"/>
  <c r="E25" i="1"/>
  <c r="E34" i="1" s="1"/>
  <c r="E22" i="1"/>
  <c r="E33" i="1" s="1"/>
  <c r="D22" i="1"/>
  <c r="D33" i="1" s="1"/>
  <c r="D21" i="1"/>
  <c r="D32" i="1" s="1"/>
  <c r="E21" i="1"/>
  <c r="E32" i="1" s="1"/>
  <c r="E19" i="1"/>
  <c r="E30" i="1" s="1"/>
  <c r="D24" i="1"/>
  <c r="E23" i="1"/>
  <c r="D19" i="1"/>
  <c r="D30" i="1" s="1"/>
  <c r="E20" i="1"/>
  <c r="E31" i="1" s="1"/>
  <c r="D20" i="1"/>
  <c r="D31" i="1" s="1"/>
</calcChain>
</file>

<file path=xl/sharedStrings.xml><?xml version="1.0" encoding="utf-8"?>
<sst xmlns="http://schemas.openxmlformats.org/spreadsheetml/2006/main" count="52" uniqueCount="48">
  <si>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</si>
  <si>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</si>
  <si>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</si>
  <si>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</si>
  <si>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</si>
  <si>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</si>
  <si>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</si>
  <si>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</si>
  <si>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</si>
  <si>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</si>
  <si>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</si>
  <si>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</si>
  <si>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</si>
  <si>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</si>
  <si>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</si>
  <si>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</si>
  <si>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</si>
  <si>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</si>
  <si>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</si>
  <si>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</si>
  <si>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</si>
  <si>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</si>
  <si>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</si>
  <si>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</si>
  <si>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</si>
  <si>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</si>
  <si>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</si>
  <si>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</si>
  <si>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</si>
  <si>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</si>
  <si>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10% lower CL</t>
  </si>
  <si>
    <t>90% upper CL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</si>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</sst>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Sheet1!$C$30:$C$34</c:f>
              <c:numCache>
                <c:formatCode>0</c:formatCode>
                <c:ptCount val="5"/>
                <c:pt idx="0">
                  <c:v>72903.958611059221</c:v>
                </c:pt>
                <c:pt idx="1">
                  <c:v>121561.60467326193</c:v>
                </c:pt>
                <c:pt idx="2">
                  <c:v>169537.05828048254</c:v>
                </c:pt>
                <c:pt idx="3">
                  <c:v>230940.49960315906</c:v>
                </c:pt>
                <c:pt idx="4">
                  <c:v>428516.23692721053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A0-4E14-A6B7-3116638C1312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A0-4E14-A6B7-3116638C1312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Sheet1!$D$30:$D$34</c:f>
              <c:numCache>
                <c:formatCode>0</c:formatCode>
                <c:ptCount val="5"/>
                <c:pt idx="0">
                  <c:v>24140.769575400434</c:v>
                </c:pt>
                <c:pt idx="1">
                  <c:v>40252.830484680628</c:v>
                </c:pt>
                <c:pt idx="2">
                  <c:v>56138.996241275592</c:v>
                </c:pt>
                <c:pt idx="3">
                  <c:v>76471.586629343888</c:v>
                </c:pt>
                <c:pt idx="4">
                  <c:v>141895.06210720708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A0-4E14-A6B7-3116638C1312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Sheet1!$E$30:$E$34</c:f>
              <c:numCache>
                <c:formatCode>0</c:formatCode>
                <c:ptCount val="5"/>
                <c:pt idx="0">
                  <c:v>220166.43523158593</c:v>
                </c:pt>
                <c:pt idx="1">
                  <c:v>367110.17716784787</c:v>
                </c:pt>
                <c:pt idx="2">
                  <c:v>511993.73082604184</c:v>
                </c:pt>
                <c:pt idx="3">
                  <c:v>697429.15908706188</c:v>
                </c:pt>
                <c:pt idx="4">
                  <c:v>1294098.3469285283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A0-4E14-A6B7-3116638C1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EDD5F-2B57-4002-B61D-39465E58F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846B-8D4A-42BF-9A18-8CE4F3B8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1" y="2162175"/>
          <a:ext cx="3094808" cy="2199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2004-D532-45C9-9015-9F074D5994FC}">
  <dimension ref="B1:P34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7" t="s">
        <v>17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6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6" ht="15.75" thickBot="1" x14ac:dyDescent="0.3">
      <c r="B3" s="50" t="s">
        <v>45</v>
      </c>
      <c r="C3" s="50"/>
    </row>
    <row r="4" spans="2:16" ht="15.75" thickBot="1" x14ac:dyDescent="0.3">
      <c r="B4" s="38" t="s">
        <v>18</v>
      </c>
      <c r="C4" s="39"/>
      <c r="D4" s="19" t="s">
        <v>35</v>
      </c>
      <c r="G4" s="41" t="s">
        <v>40</v>
      </c>
      <c r="H4" s="42"/>
      <c r="I4" s="42"/>
      <c r="J4" s="42"/>
      <c r="K4" s="42"/>
      <c r="L4" s="43"/>
    </row>
    <row r="5" spans="2:16" ht="15.75" customHeight="1" thickBot="1" x14ac:dyDescent="0.3">
      <c r="B5" s="20" t="s">
        <v>8</v>
      </c>
      <c r="C5" s="3">
        <v>737</v>
      </c>
      <c r="D5" s="21" t="s">
        <v>36</v>
      </c>
      <c r="G5" s="47" t="s">
        <v>41</v>
      </c>
      <c r="H5" s="48"/>
      <c r="I5" s="48"/>
      <c r="J5" s="48"/>
      <c r="K5" s="48"/>
      <c r="L5" s="49"/>
      <c r="N5" s="2"/>
      <c r="O5" s="2"/>
    </row>
    <row r="6" spans="2:16" ht="15.75" thickBot="1" x14ac:dyDescent="0.3">
      <c r="B6" s="20" t="s">
        <v>7</v>
      </c>
      <c r="C6" s="3">
        <v>24</v>
      </c>
      <c r="D6" s="21" t="s">
        <v>37</v>
      </c>
      <c r="G6" s="16" t="s">
        <v>2</v>
      </c>
      <c r="H6" s="17" t="s">
        <v>0</v>
      </c>
      <c r="I6" s="17" t="s">
        <v>3</v>
      </c>
      <c r="J6" s="17" t="s">
        <v>4</v>
      </c>
      <c r="K6" s="17" t="s">
        <v>5</v>
      </c>
      <c r="L6" s="18" t="s">
        <v>6</v>
      </c>
      <c r="N6" s="3"/>
      <c r="O6" s="3"/>
    </row>
    <row r="7" spans="2:16" x14ac:dyDescent="0.25">
      <c r="B7" s="20" t="s">
        <v>10</v>
      </c>
      <c r="C7" s="22">
        <f>IF(C5&lt;97.4,_xlfn.FORECAST.LINEAR(C5,H8:J8,H7:J7),IF(AND(C5&gt;=97.4,(C5&lt;9329)),_xlfn.FORECAST.LINEAR(C5,J8:L8,J7:L7)))</f>
        <v>0.78117572485218278</v>
      </c>
      <c r="D7" s="23" t="s">
        <v>39</v>
      </c>
      <c r="G7" s="13" t="s">
        <v>8</v>
      </c>
      <c r="H7" s="14">
        <v>0.1</v>
      </c>
      <c r="I7" s="14">
        <v>6.4029999999999996</v>
      </c>
      <c r="J7" s="14">
        <v>97.4</v>
      </c>
      <c r="K7" s="14">
        <v>499</v>
      </c>
      <c r="L7" s="15">
        <v>9329</v>
      </c>
      <c r="N7" s="3"/>
      <c r="O7" s="3"/>
    </row>
    <row r="8" spans="2:16" x14ac:dyDescent="0.25">
      <c r="B8" s="20" t="s">
        <v>1</v>
      </c>
      <c r="C8" s="3">
        <f>C7/100</f>
        <v>7.811757248521828E-3</v>
      </c>
      <c r="D8" s="23" t="s">
        <v>42</v>
      </c>
      <c r="G8" s="13" t="s">
        <v>10</v>
      </c>
      <c r="H8" s="14">
        <v>2.3E-2</v>
      </c>
      <c r="I8" s="14">
        <v>0.152</v>
      </c>
      <c r="J8" s="14">
        <v>0.26900000000000002</v>
      </c>
      <c r="K8" s="14">
        <v>0.65700000000000003</v>
      </c>
      <c r="L8" s="15">
        <v>7.03</v>
      </c>
    </row>
    <row r="9" spans="2:16" ht="15.75" thickBot="1" x14ac:dyDescent="0.3">
      <c r="B9" s="24" t="s">
        <v>9</v>
      </c>
      <c r="C9" s="25">
        <v>0.35099999999999998</v>
      </c>
      <c r="D9" s="26" t="s">
        <v>38</v>
      </c>
      <c r="G9" s="16" t="s">
        <v>7</v>
      </c>
      <c r="H9" s="17">
        <v>8</v>
      </c>
      <c r="I9" s="17">
        <v>23</v>
      </c>
      <c r="J9" s="17">
        <v>31</v>
      </c>
      <c r="K9" s="17">
        <v>41</v>
      </c>
      <c r="L9" s="18">
        <v>57</v>
      </c>
      <c r="O9" s="3"/>
    </row>
    <row r="11" spans="2:16" x14ac:dyDescent="0.25">
      <c r="B11" s="2"/>
      <c r="C11" s="2"/>
      <c r="G11" s="1" t="s">
        <v>44</v>
      </c>
      <c r="K11" s="44" t="s">
        <v>29</v>
      </c>
      <c r="L11" s="45"/>
      <c r="M11" s="45"/>
      <c r="N11" s="45"/>
      <c r="O11" s="45"/>
      <c r="P11" s="46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7">
        <v>1.3979999999999999</v>
      </c>
      <c r="L13" s="8">
        <v>0.27</v>
      </c>
      <c r="M13" s="8">
        <v>0.77600000000000002</v>
      </c>
      <c r="N13" s="8">
        <v>50.98</v>
      </c>
      <c r="O13" s="8">
        <v>50.3</v>
      </c>
      <c r="P13" s="9">
        <v>-5.7999999999999996E-3</v>
      </c>
    </row>
    <row r="14" spans="2:16" ht="15.75" thickBot="1" x14ac:dyDescent="0.3">
      <c r="K14" s="7">
        <v>1.3080000000000001</v>
      </c>
      <c r="L14" s="8">
        <v>0.372</v>
      </c>
      <c r="M14" s="8">
        <v>0.88500000000000001</v>
      </c>
      <c r="N14" s="8">
        <v>16.62</v>
      </c>
      <c r="O14" s="8">
        <v>15.32</v>
      </c>
      <c r="P14" s="9">
        <v>-2.1499999999999998E-2</v>
      </c>
    </row>
    <row r="15" spans="2:16" ht="15.75" thickBot="1" x14ac:dyDescent="0.3">
      <c r="B15" s="38" t="s">
        <v>19</v>
      </c>
      <c r="C15" s="40"/>
      <c r="D15" s="27"/>
      <c r="E15" s="27"/>
      <c r="K15" s="7">
        <v>1.2030000000000001</v>
      </c>
      <c r="L15" s="8">
        <v>0.40300000000000002</v>
      </c>
      <c r="M15" s="8">
        <v>0.91800000000000004</v>
      </c>
      <c r="N15" s="8">
        <v>13.62</v>
      </c>
      <c r="O15" s="8">
        <v>11.97</v>
      </c>
      <c r="P15" s="9">
        <v>-2.8899999999999999E-2</v>
      </c>
    </row>
    <row r="16" spans="2:16" ht="15.75" thickBot="1" x14ac:dyDescent="0.3">
      <c r="B16" s="24"/>
      <c r="C16" s="26" t="s">
        <v>34</v>
      </c>
      <c r="D16" s="28" t="s">
        <v>30</v>
      </c>
      <c r="E16" s="19" t="s">
        <v>31</v>
      </c>
      <c r="K16" s="7">
        <v>1.1399999999999999</v>
      </c>
      <c r="L16" s="8">
        <v>0.44600000000000001</v>
      </c>
      <c r="M16" s="8">
        <v>0.94499999999999995</v>
      </c>
      <c r="N16" s="8">
        <v>11.79</v>
      </c>
      <c r="O16" s="8">
        <v>9.8190000000000008</v>
      </c>
      <c r="P16" s="9">
        <v>-3.7400000000000003E-2</v>
      </c>
    </row>
    <row r="17" spans="2:16" x14ac:dyDescent="0.25">
      <c r="B17" s="20" t="s">
        <v>20</v>
      </c>
      <c r="C17" s="29">
        <f t="shared" ref="C17:C25" si="0">($C$6^K13)*($C$8^L13)*(10^(M13*$C$9+N13-O13*($C$5^P13)))</f>
        <v>15950.567193310913</v>
      </c>
      <c r="D17" s="29">
        <f>10^(LOG10(C17)-1.6*0.3)</f>
        <v>5281.7292030044709</v>
      </c>
      <c r="E17" s="30">
        <f>10^(LOG10(C17)+1.6*0.3)</f>
        <v>48169.942836827177</v>
      </c>
      <c r="K17" s="7">
        <v>1.105</v>
      </c>
      <c r="L17" s="8">
        <v>0.47599999999999998</v>
      </c>
      <c r="M17" s="8">
        <v>0.96099999999999997</v>
      </c>
      <c r="N17" s="8">
        <v>11.17</v>
      </c>
      <c r="O17" s="8">
        <v>8.9969999999999999</v>
      </c>
      <c r="P17" s="9">
        <v>-4.24E-2</v>
      </c>
    </row>
    <row r="18" spans="2:16" x14ac:dyDescent="0.25">
      <c r="B18" s="20" t="s">
        <v>21</v>
      </c>
      <c r="C18" s="29">
        <f t="shared" si="0"/>
        <v>45656.912261766891</v>
      </c>
      <c r="D18" s="29">
        <f t="shared" ref="D18:D25" si="1">10^(LOG10(C18)-1.6*0.3)</f>
        <v>15118.424560671136</v>
      </c>
      <c r="E18" s="30">
        <f t="shared" ref="E18:E25" si="2">10^(LOG10(C18)+1.6*0.3)</f>
        <v>137881.67073316703</v>
      </c>
      <c r="K18" s="7">
        <v>1.071</v>
      </c>
      <c r="L18" s="8">
        <v>0.50700000000000001</v>
      </c>
      <c r="M18" s="8">
        <v>0.96899999999999997</v>
      </c>
      <c r="N18" s="8">
        <v>10.82</v>
      </c>
      <c r="O18" s="8">
        <v>8.4480000000000004</v>
      </c>
      <c r="P18" s="9">
        <v>-4.6699999999999998E-2</v>
      </c>
    </row>
    <row r="19" spans="2:16" x14ac:dyDescent="0.25">
      <c r="B19" s="20" t="s">
        <v>22</v>
      </c>
      <c r="C19" s="29">
        <f t="shared" si="0"/>
        <v>72903.958611059221</v>
      </c>
      <c r="D19" s="29">
        <f t="shared" si="1"/>
        <v>24140.769575400434</v>
      </c>
      <c r="E19" s="30">
        <f t="shared" si="2"/>
        <v>220166.43523158593</v>
      </c>
      <c r="K19" s="7">
        <v>1.034</v>
      </c>
      <c r="L19" s="8">
        <v>0.53100000000000003</v>
      </c>
      <c r="M19" s="8">
        <v>0.97499999999999998</v>
      </c>
      <c r="N19" s="8">
        <v>10.61</v>
      </c>
      <c r="O19" s="8">
        <v>8.0579999999999998</v>
      </c>
      <c r="P19" s="9">
        <v>-5.04E-2</v>
      </c>
    </row>
    <row r="20" spans="2:16" x14ac:dyDescent="0.25">
      <c r="B20" s="20" t="s">
        <v>23</v>
      </c>
      <c r="C20" s="29">
        <f t="shared" si="0"/>
        <v>121561.60467326193</v>
      </c>
      <c r="D20" s="29">
        <f t="shared" si="1"/>
        <v>40252.830484680628</v>
      </c>
      <c r="E20" s="30">
        <f t="shared" si="2"/>
        <v>367110.17716784787</v>
      </c>
      <c r="K20" s="7">
        <v>1.0209999999999999</v>
      </c>
      <c r="L20" s="8">
        <v>0.54100000000000004</v>
      </c>
      <c r="M20" s="8">
        <v>0.97699999999999998</v>
      </c>
      <c r="N20" s="8">
        <v>10.56</v>
      </c>
      <c r="O20" s="8">
        <v>7.9429999999999996</v>
      </c>
      <c r="P20" s="9">
        <v>-5.16E-2</v>
      </c>
    </row>
    <row r="21" spans="2:16" x14ac:dyDescent="0.25">
      <c r="B21" s="20" t="s">
        <v>24</v>
      </c>
      <c r="C21" s="29">
        <f t="shared" si="0"/>
        <v>169537.05828048254</v>
      </c>
      <c r="D21" s="29">
        <f t="shared" si="1"/>
        <v>56138.996241275592</v>
      </c>
      <c r="E21" s="30">
        <f t="shared" si="2"/>
        <v>511993.73082604184</v>
      </c>
      <c r="K21" s="10">
        <v>0.98799999999999999</v>
      </c>
      <c r="L21" s="11">
        <v>0.56899999999999995</v>
      </c>
      <c r="M21" s="11">
        <v>0.97599999999999998</v>
      </c>
      <c r="N21" s="11">
        <v>10.4</v>
      </c>
      <c r="O21" s="11">
        <v>7.6050000000000004</v>
      </c>
      <c r="P21" s="12">
        <v>-5.5399999999999998E-2</v>
      </c>
    </row>
    <row r="22" spans="2:16" x14ac:dyDescent="0.25">
      <c r="B22" s="20" t="s">
        <v>25</v>
      </c>
      <c r="C22" s="29">
        <f t="shared" si="0"/>
        <v>230940.49960315906</v>
      </c>
      <c r="D22" s="29">
        <f t="shared" si="1"/>
        <v>76471.586629343888</v>
      </c>
      <c r="E22" s="30">
        <f t="shared" si="2"/>
        <v>697429.15908706188</v>
      </c>
    </row>
    <row r="23" spans="2:16" x14ac:dyDescent="0.25">
      <c r="B23" s="20" t="s">
        <v>26</v>
      </c>
      <c r="C23" s="29">
        <f t="shared" si="0"/>
        <v>304335.55345826608</v>
      </c>
      <c r="D23" s="29">
        <f t="shared" si="1"/>
        <v>100774.97312366085</v>
      </c>
      <c r="E23" s="30">
        <f t="shared" si="2"/>
        <v>919078.67824578995</v>
      </c>
    </row>
    <row r="24" spans="2:16" x14ac:dyDescent="0.25">
      <c r="B24" s="20" t="s">
        <v>27</v>
      </c>
      <c r="C24" s="29">
        <f t="shared" si="0"/>
        <v>332987.30582787842</v>
      </c>
      <c r="D24" s="29">
        <f t="shared" si="1"/>
        <v>110262.46001825194</v>
      </c>
      <c r="E24" s="30">
        <f t="shared" si="2"/>
        <v>1005605.5871069353</v>
      </c>
    </row>
    <row r="25" spans="2:16" ht="15.75" thickBot="1" x14ac:dyDescent="0.3">
      <c r="B25" s="24" t="s">
        <v>28</v>
      </c>
      <c r="C25" s="31">
        <f t="shared" si="0"/>
        <v>428516.23692721053</v>
      </c>
      <c r="D25" s="31">
        <f t="shared" si="1"/>
        <v>141895.06210720708</v>
      </c>
      <c r="E25" s="32">
        <f t="shared" si="2"/>
        <v>1294098.3469285283</v>
      </c>
    </row>
    <row r="28" spans="2:16" ht="15.75" thickBot="1" x14ac:dyDescent="0.3">
      <c r="F28" s="36" t="s">
        <v>43</v>
      </c>
    </row>
    <row r="29" spans="2:16" ht="15.75" thickBot="1" x14ac:dyDescent="0.3">
      <c r="B29" s="33" t="s">
        <v>32</v>
      </c>
      <c r="C29" s="28" t="s">
        <v>34</v>
      </c>
      <c r="D29" s="28" t="s">
        <v>46</v>
      </c>
      <c r="E29" s="19" t="s">
        <v>47</v>
      </c>
      <c r="F29" s="19" t="s">
        <v>33</v>
      </c>
    </row>
    <row r="30" spans="2:16" x14ac:dyDescent="0.25">
      <c r="B30" s="20">
        <v>10</v>
      </c>
      <c r="C30" s="34">
        <f t="shared" ref="C30:E33" si="3">C19</f>
        <v>72903.958611059221</v>
      </c>
      <c r="D30" s="34">
        <f t="shared" si="3"/>
        <v>24140.769575400434</v>
      </c>
      <c r="E30" s="30">
        <f t="shared" si="3"/>
        <v>220166.43523158593</v>
      </c>
      <c r="F30" s="21">
        <v>29420</v>
      </c>
    </row>
    <row r="31" spans="2:16" x14ac:dyDescent="0.25">
      <c r="B31" s="20">
        <v>25</v>
      </c>
      <c r="C31" s="34">
        <f t="shared" si="3"/>
        <v>121561.60467326193</v>
      </c>
      <c r="D31" s="34">
        <f t="shared" si="3"/>
        <v>40252.830484680628</v>
      </c>
      <c r="E31" s="30">
        <f t="shared" si="3"/>
        <v>367110.17716784787</v>
      </c>
      <c r="F31" s="21">
        <v>51000</v>
      </c>
    </row>
    <row r="32" spans="2:16" x14ac:dyDescent="0.25">
      <c r="B32" s="20">
        <v>50</v>
      </c>
      <c r="C32" s="34">
        <f t="shared" si="3"/>
        <v>169537.05828048254</v>
      </c>
      <c r="D32" s="34">
        <f t="shared" si="3"/>
        <v>56138.996241275592</v>
      </c>
      <c r="E32" s="30">
        <f t="shared" si="3"/>
        <v>511993.73082604184</v>
      </c>
      <c r="F32" s="21">
        <v>68310</v>
      </c>
    </row>
    <row r="33" spans="2:6" x14ac:dyDescent="0.25">
      <c r="B33" s="20">
        <v>100</v>
      </c>
      <c r="C33" s="34">
        <f t="shared" si="3"/>
        <v>230940.49960315906</v>
      </c>
      <c r="D33" s="34">
        <f t="shared" si="3"/>
        <v>76471.586629343888</v>
      </c>
      <c r="E33" s="30">
        <f t="shared" si="3"/>
        <v>697429.15908706188</v>
      </c>
      <c r="F33" s="21">
        <v>85530</v>
      </c>
    </row>
    <row r="34" spans="2:6" ht="15.75" thickBot="1" x14ac:dyDescent="0.3">
      <c r="B34" s="24">
        <v>500</v>
      </c>
      <c r="C34" s="35">
        <f>C25</f>
        <v>428516.23692721053</v>
      </c>
      <c r="D34" s="35">
        <f>D25</f>
        <v>141895.06210720708</v>
      </c>
      <c r="E34" s="32">
        <f>E25</f>
        <v>1294098.3469285283</v>
      </c>
      <c r="F34" s="26">
        <v>122200</v>
      </c>
    </row>
  </sheetData>
  <mergeCells count="7">
    <mergeCell ref="B1:L2"/>
    <mergeCell ref="B4:C4"/>
    <mergeCell ref="B15:C15"/>
    <mergeCell ref="G4:L4"/>
    <mergeCell ref="K11:P11"/>
    <mergeCell ref="G5:L5"/>
    <mergeCell ref="B3:C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E4BA-F465-4718-A3D1-29773518C251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CB79-00EE-4D59-850F-009C4D4EBA26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Campbell, Douglas (Toronto)</cp:lastModifiedBy>
  <dcterms:created xsi:type="dcterms:W3CDTF">2021-11-23T15:15:00Z</dcterms:created>
  <dcterms:modified xsi:type="dcterms:W3CDTF">2022-07-06T22:21:25Z</dcterms:modified>
</cp:coreProperties>
</file>